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60" tabRatio="781"/>
  </bookViews>
  <sheets>
    <sheet name="Справка о потребленных КУ" sheetId="9" r:id="rId1"/>
    <sheet name="МУСОР" sheetId="10" r:id="rId2"/>
  </sheets>
  <calcPr calcId="144525" refMode="R1C1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E5" i="9" l="1"/>
  <c r="F6" i="9"/>
  <c r="E6" i="9"/>
  <c r="F8" i="9"/>
  <c r="F7" i="9"/>
  <c r="G19" i="10" l="1"/>
  <c r="H19" i="10"/>
  <c r="H6" i="10" s="1"/>
  <c r="H8" i="10" l="1"/>
  <c r="G6" i="10" l="1"/>
  <c r="E7" i="10" l="1"/>
  <c r="I7" i="10" s="1"/>
  <c r="E5" i="10"/>
  <c r="I6" i="10" s="1"/>
  <c r="D19" i="10"/>
  <c r="E9" i="9" l="1"/>
  <c r="I8" i="10" l="1"/>
  <c r="G6" i="9" l="1"/>
  <c r="F9" i="9" l="1"/>
</calcChain>
</file>

<file path=xl/sharedStrings.xml><?xml version="1.0" encoding="utf-8"?>
<sst xmlns="http://schemas.openxmlformats.org/spreadsheetml/2006/main" count="51" uniqueCount="45">
  <si>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</si>
  <si>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</si>
  <si>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</si>
  <si>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</si>
  <si>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</si>
  <si>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</si>
  <si>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</si>
  <si>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</si>
  <si>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</si>
  <si>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</si>
  <si>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</si>
  <si>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</si>
  <si>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</si>
  <si>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</si>
  <si>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</si>
  <si>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</si>
  <si>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</si>
  <si>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</si>
  <si>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</si>
  <si>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</si>
  <si>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</si>
  <si>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</si>
  <si>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</si>
  <si>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</si>
  <si>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</si>
  <si>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</si>
  <si>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</si>
  <si>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</si>
  <si>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</si>
  <si>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</si>
  <si>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</si>
  <si>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</si>
  <si>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к. 3 пом. 007</t>
  </si>
  <si>
    <t>СПРО-2020-0014422 от 30.01.2020</t>
  </si>
  <si>
    <t>к. 1 пом. 009</t>
  </si>
  <si>
    <t>СПРО-2020-7450581 от 13.10.2020</t>
  </si>
  <si>
    <t>К3 пом. 005</t>
  </si>
  <si>
    <t>СПРО-2020-7450548 от 08.10.2020</t>
  </si>
  <si>
    <t>К1 пом. 014</t>
  </si>
  <si>
    <t>СПРО-2020-7450559 от 09.10.2020</t>
  </si>
  <si>
    <t>К2 пом. 002</t>
  </si>
  <si>
    <t>СПРО-2020-7450954 от 01.12.2020</t>
  </si>
  <si>
    <t>К2 пом. 010</t>
  </si>
  <si>
    <t>Отчет по вывозу ТКО за февраль 2021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</si>
  <si>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февраль</t>
    </r>
    <r>
      <rPr>
        <b/>
        <sz val="12"/>
        <rFont val="Times New Roman"/>
        <family val="1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</si>
</sst>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0" formatCode="_-* #,##0_р_._-;\-* #,##0_р_._-;_-* &quot;-&quot;??_р_._-;_-@_-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" fontId="15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/>
    <xf numFmtId="0" fontId="16" fillId="0" borderId="3" xfId="0" applyFont="1" applyFill="1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5" fontId="17" fillId="0" borderId="3" xfId="1" applyFont="1" applyBorder="1"/>
    <xf numFmtId="2" fontId="17" fillId="0" borderId="3" xfId="0" applyNumberFormat="1" applyFont="1" applyBorder="1"/>
    <xf numFmtId="0" fontId="18" fillId="0" borderId="3" xfId="0" applyFont="1" applyBorder="1" applyAlignment="1">
      <alignment horizontal="center"/>
    </xf>
    <xf numFmtId="165" fontId="19" fillId="0" borderId="3" xfId="1" applyFont="1" applyBorder="1"/>
    <xf numFmtId="2" fontId="19" fillId="0" borderId="3" xfId="0" applyNumberFormat="1" applyFont="1" applyBorder="1"/>
    <xf numFmtId="2" fontId="15" fillId="2" borderId="3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5" fontId="17" fillId="3" borderId="3" xfId="1" applyFont="1" applyFill="1" applyBorder="1"/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6" t="s">
        <v>44</v>
      </c>
      <c r="B1" s="47"/>
      <c r="C1" s="47"/>
      <c r="D1" s="47"/>
      <c r="E1" s="47"/>
      <c r="F1" s="47"/>
      <c r="G1" s="48"/>
    </row>
    <row r="2" spans="1:11" ht="22.5" customHeight="1" x14ac:dyDescent="0.2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 x14ac:dyDescent="0.2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 x14ac:dyDescent="0.25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45">
        <v>68619.48</v>
      </c>
      <c r="E5" s="35">
        <f>841.52+27.62</f>
        <v>869.14</v>
      </c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E7*0.051</f>
        <v>85.577999999999989</v>
      </c>
      <c r="F6" s="36">
        <f>F7*0.051</f>
        <v>26.521529999999998</v>
      </c>
      <c r="G6" s="36">
        <f>G7*0.051</f>
        <v>2.907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1678</v>
      </c>
      <c r="F7" s="22">
        <f>161*3.23</f>
        <v>520.03</v>
      </c>
      <c r="G7" s="23">
        <v>57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2720</v>
      </c>
      <c r="F8" s="22">
        <f>161*4.33</f>
        <v>697.13</v>
      </c>
      <c r="G8" s="23">
        <v>57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4398</v>
      </c>
      <c r="F9" s="22">
        <f>F7+F8</f>
        <v>1217.1599999999999</v>
      </c>
      <c r="G9" s="23">
        <v>114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117033</v>
      </c>
      <c r="F10" s="13"/>
      <c r="G10" s="24">
        <v>39346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workbookViewId="0">
      <selection activeCell="A24" sqref="A24"/>
    </sheetView>
  </sheetViews>
  <sheetFormatPr defaultRowHeight="12.75" x14ac:dyDescent="0.2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1" t="s">
        <v>43</v>
      </c>
      <c r="B2" s="51"/>
      <c r="C2" s="51"/>
      <c r="D2" s="51"/>
      <c r="E2" s="51"/>
      <c r="F2" s="51"/>
      <c r="G2" s="51"/>
      <c r="H2" s="51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3" t="s">
        <v>27</v>
      </c>
      <c r="B5" s="53"/>
      <c r="C5" s="53"/>
      <c r="D5" s="53"/>
      <c r="E5" s="11">
        <f>11279.8+11667.6+12130.7-414</f>
        <v>34664.100000000006</v>
      </c>
      <c r="F5" s="29">
        <v>866.1</v>
      </c>
      <c r="G5" s="29">
        <v>234.21</v>
      </c>
      <c r="H5" s="30">
        <v>202849.28</v>
      </c>
      <c r="I5" s="31"/>
    </row>
    <row r="6" spans="1:9" ht="18.75" x14ac:dyDescent="0.2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191913.03</v>
      </c>
      <c r="I6" s="31">
        <f>H6/E5</f>
        <v>5.5363626922377893</v>
      </c>
    </row>
    <row r="7" spans="1:9" ht="18.75" x14ac:dyDescent="0.2">
      <c r="A7" s="54" t="s">
        <v>28</v>
      </c>
      <c r="B7" s="55"/>
      <c r="C7" s="55"/>
      <c r="D7" s="56"/>
      <c r="E7" s="11">
        <f>11279.8+11667.6+12130.7-414</f>
        <v>34664.100000000006</v>
      </c>
      <c r="F7" s="29">
        <v>866.1</v>
      </c>
      <c r="G7" s="29">
        <v>0.9</v>
      </c>
      <c r="H7" s="44">
        <v>7904.03</v>
      </c>
      <c r="I7" s="31">
        <f>H7/E7</f>
        <v>0.22801774746784131</v>
      </c>
    </row>
    <row r="8" spans="1:9" ht="20.25" x14ac:dyDescent="0.3">
      <c r="A8" s="50" t="s">
        <v>29</v>
      </c>
      <c r="B8" s="50"/>
      <c r="C8" s="50"/>
      <c r="D8" s="50"/>
      <c r="E8" s="32"/>
      <c r="F8" s="28"/>
      <c r="G8" s="28"/>
      <c r="H8" s="33">
        <f>SUM(H6:H7)</f>
        <v>199817.06</v>
      </c>
      <c r="I8" s="34">
        <f>SUM(I5:I7)</f>
        <v>5.7643804397056311</v>
      </c>
    </row>
    <row r="12" spans="1:9" ht="15.75" x14ac:dyDescent="0.2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 x14ac:dyDescent="0.25">
      <c r="A13" s="38">
        <v>1</v>
      </c>
      <c r="B13" s="38" t="s">
        <v>31</v>
      </c>
      <c r="C13" s="38"/>
      <c r="D13" s="38">
        <v>93.6</v>
      </c>
      <c r="E13" s="38"/>
      <c r="F13" s="38" t="s">
        <v>32</v>
      </c>
      <c r="G13" s="38">
        <v>0.72</v>
      </c>
      <c r="H13" s="38">
        <v>623.59</v>
      </c>
    </row>
    <row r="14" spans="1:9" ht="15.75" x14ac:dyDescent="0.25">
      <c r="A14" s="38">
        <v>2</v>
      </c>
      <c r="B14" s="38" t="s">
        <v>33</v>
      </c>
      <c r="C14" s="38"/>
      <c r="D14" s="38">
        <v>86.1</v>
      </c>
      <c r="E14" s="38"/>
      <c r="F14" s="38" t="s">
        <v>34</v>
      </c>
      <c r="G14" s="38">
        <v>0.43049999999999999</v>
      </c>
      <c r="H14" s="38">
        <v>372.85</v>
      </c>
    </row>
    <row r="15" spans="1:9" ht="15.75" x14ac:dyDescent="0.25">
      <c r="A15" s="38">
        <v>3</v>
      </c>
      <c r="B15" s="38" t="s">
        <v>35</v>
      </c>
      <c r="C15" s="38"/>
      <c r="D15" s="38">
        <v>56.8</v>
      </c>
      <c r="E15" s="38"/>
      <c r="F15" s="38" t="s">
        <v>36</v>
      </c>
      <c r="G15" s="38">
        <v>3.4864999999999999</v>
      </c>
      <c r="H15" s="38">
        <v>3019.66</v>
      </c>
    </row>
    <row r="16" spans="1:9" ht="15.75" x14ac:dyDescent="0.25">
      <c r="A16" s="38">
        <v>4</v>
      </c>
      <c r="B16" s="38" t="s">
        <v>37</v>
      </c>
      <c r="C16" s="38"/>
      <c r="D16" s="38">
        <v>108.3</v>
      </c>
      <c r="E16" s="38"/>
      <c r="F16" s="38" t="s">
        <v>38</v>
      </c>
      <c r="G16" s="38">
        <v>0.8</v>
      </c>
      <c r="H16" s="38">
        <v>692.88</v>
      </c>
    </row>
    <row r="17" spans="1:8" ht="15.75" x14ac:dyDescent="0.25">
      <c r="A17" s="38">
        <v>5</v>
      </c>
      <c r="B17" s="38" t="s">
        <v>39</v>
      </c>
      <c r="C17" s="38"/>
      <c r="D17" s="38">
        <v>69.2</v>
      </c>
      <c r="E17" s="38"/>
      <c r="F17" s="38" t="s">
        <v>40</v>
      </c>
      <c r="G17" s="38">
        <v>0.28999999999999998</v>
      </c>
      <c r="H17" s="38">
        <v>251.17</v>
      </c>
    </row>
    <row r="18" spans="1:8" ht="15.75" x14ac:dyDescent="0.25">
      <c r="A18" s="38">
        <v>6</v>
      </c>
      <c r="B18" s="38" t="s">
        <v>41</v>
      </c>
      <c r="C18" s="38"/>
      <c r="D18" s="38">
        <v>121</v>
      </c>
      <c r="E18" s="38"/>
      <c r="F18" s="38" t="s">
        <v>42</v>
      </c>
      <c r="G18" s="38">
        <v>6.9</v>
      </c>
      <c r="H18" s="38">
        <v>5976.1</v>
      </c>
    </row>
    <row r="19" spans="1:8" ht="15.75" x14ac:dyDescent="0.25">
      <c r="A19" s="38"/>
      <c r="B19" s="38"/>
      <c r="C19" s="38"/>
      <c r="D19" s="42">
        <f>SUM(D13:D17)</f>
        <v>414</v>
      </c>
      <c r="E19" s="38"/>
      <c r="F19" s="38"/>
      <c r="G19" s="43">
        <f>SUM(G13:G18)</f>
        <v>12.627000000000001</v>
      </c>
      <c r="H19" s="38">
        <f>SUM(H13:H18)</f>
        <v>10936.25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2021-02-18T08:43:32Z</cp:lastPrinted>
  <dcterms:created xsi:type="dcterms:W3CDTF">1996-10-08T23:32:33Z</dcterms:created>
  <dcterms:modified xsi:type="dcterms:W3CDTF">2021-03-19T16:57:02Z</dcterms:modified>
</cp:coreProperties>
</file>